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<sst xmlns="http://schemas.openxmlformats.org/spreadsheetml/2006/main" count="280" uniqueCount="212">
  <si>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</si>
  <si>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</si>
  <si>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</si>
  <si>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</si>
  <si>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</si>
  <si>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</si>
  <si>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</si>
  <si>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</si>
  <si>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</si>
  <si>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</si>
  <si>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</si>
  <si>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</si>
  <si>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</si>
  <si>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</si>
  <si>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</si>
  <si>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</si>
  <si>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</si>
  <si>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</si>
  <si>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</si>
  <si>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</si>
  <si>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</si>
  <si>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</si>
  <si>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</si>
  <si>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</si>
  <si>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</si>
  <si>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</si>
  <si>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</si>
  <si>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</si>
  <si>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</si>
  <si>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</si>
  <si>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</si>
  <si>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</si>
  <si>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</si>
  <si>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</si>
  <si>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</si>
  <si>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</si>
  <si>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</si>
  <si>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</si>
  <si>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</si>
  <si>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</si>
  <si>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</si>
  <si>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</si>
  <si>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</si>
  <si>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</si>
  <si>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</si>
  <si>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</si>
  <si>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</si>
  <si>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</si>
  <si>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</si>
  <si>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</si>
  <si>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</si>
  <si>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</si>
  <si>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</si>
  <si>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</si>
  <si>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</si>
  <si>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</si>
  <si>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</si>
  <si>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</si>
  <si>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</si>
  <si>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</si>
  <si>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</si>
  <si>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</si>
  <si>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</si>
  <si>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</si>
  <si>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</si>
  <si>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</si>
  <si>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</si>
  <si>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</si>
  <si>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</si>
  <si>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</si>
  <si>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</si>
  <si>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</si>
  <si>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</si>
  <si>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</si>
  <si>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</si>
  <si>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</si>
  <si>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</si>
  <si>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</si>
  <si>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</si>
  <si>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</si>
  <si>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</si>
  <si>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</si>
  <si>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</si>
  <si>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</si>
  <si>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</si>
  <si>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</si>
  <si>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</si>
  <si>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</si>
  <si>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</si>
  <si>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</si>
  <si>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</si>
  <si>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</si>
  <si>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</si>
  <si>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</si>
  <si>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</si>
  <si>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</si>
  <si>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</si>
  <si>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</si>
  <si>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</si>
  <si>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</si>
  <si>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</si>
  <si>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</si>
  <si>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</si>
  <si>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</si>
  <si>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</si>
  <si>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</si>
  <si>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</si>
  <si>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</si>
  <si>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</si>
  <si>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</si>
  <si>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</si>
  <si>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</si>
  <si>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</si>
  <si>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</si>
  <si>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</si>
  <si>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</si>
  <si>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</si>
  <si>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</si>
  <si>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</si>
  <si>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</si>
  <si>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</si>
  <si>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</si>
  <si>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</si>
  <si>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</si>
  <si>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</si>
  <si>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</si>
  <si>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</si>
  <si>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</si>
  <si>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</si>
  <si>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</si>
  <si>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</si>
  <si>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</si>
  <si>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</si>
  <si>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</si>
  <si>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</si>
  <si>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</si>
  <si>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</si>
  <si>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</si>
  <si>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</si>
  <si>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</si>
  <si>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</si>
  <si>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</si>
  <si>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</si>
  <si>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</si>
  <si>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</si>
  <si>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</si>
  <si>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</si>
  <si>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</si>
  <si>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</si>
  <si>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</si>
  <si>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</si>
  <si>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</si>
  <si>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</si>
  <si>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</si>
  <si>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</si>
  <si>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</si>
  <si>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</si>
  <si>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</si>
  <si>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</si>
  <si>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</si>
  <si>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</si>
  <si>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</si>
  <si>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</si>
  <si>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</si>
  <si>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</si>
  <si>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</si>
  <si>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</si>
  <si>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</si>
  <si>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</si>
  <si>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</si>
  <si>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</si>
  <si>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</si>
  <si>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</si>
  <si>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</si>
  <si>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</si>
  <si>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</si>
  <si>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</si>
  <si>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</si>
  <si>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</si>
  <si>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</si>
  <si>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</si>
  <si>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</si>
  <si>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</si>
  <si>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</si>
  <si>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</si>
  <si>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</si>
  <si>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</si>
  <si>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</si>
  <si>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</si>
  <si>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</si>
  <si>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</si>
  <si>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</si>
  <si>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</si>
  <si>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</si>
  <si>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</si>
  <si>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</si>
  <si>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</si>
  <si>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</si>
  <si>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</si>
  <si>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</si>
  <si>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</si>
  <si>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</si>
  <si>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Новоград-Волинський міськрайонний суд Житомирської області</t>
  </si>
  <si>
    <t>11700.м. Новоград-Волинський.вул. Івана Франка 31</t>
  </si>
  <si>
    <t>Доручення судів України / іноземних судів</t>
  </si>
  <si>
    <t xml:space="preserve">Розглянуто справ судом присяжних </t>
  </si>
  <si>
    <t>В.Б. Мозговий</t>
  </si>
  <si>
    <t>Л.М. Іскрижицька</t>
  </si>
  <si>
    <t>(04141)2-15-66</t>
  </si>
  <si>
    <t>(04141)2-14-01</t>
  </si>
  <si>
    <t>inbox@nv.zt.cour.gov.ua</t>
  </si>
  <si>
    <t>10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</si>
</sst>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&amp;L263AFC20&amp;C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520</v>
      </c>
      <c r="F6" s="90">
        <v>187</v>
      </c>
      <c r="G6" s="90">
        <v>3</v>
      </c>
      <c r="H6" s="90">
        <v>127</v>
      </c>
      <c r="I6" s="90" t="s">
        <v>172</v>
      </c>
      <c r="J6" s="90">
        <v>393</v>
      </c>
      <c r="K6" s="91">
        <v>144</v>
      </c>
      <c r="L6" s="101">
        <f>E6-F6</f>
        <v>333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840</v>
      </c>
      <c r="F7" s="90">
        <v>829</v>
      </c>
      <c r="G7" s="90"/>
      <c r="H7" s="90">
        <v>831</v>
      </c>
      <c r="I7" s="90">
        <v>764</v>
      </c>
      <c r="J7" s="90">
        <v>9</v>
      </c>
      <c r="K7" s="91"/>
      <c r="L7" s="101">
        <f>E7-F7</f>
        <v>11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95</v>
      </c>
      <c r="F9" s="90">
        <v>87</v>
      </c>
      <c r="G9" s="90">
        <v>1</v>
      </c>
      <c r="H9" s="90">
        <v>74</v>
      </c>
      <c r="I9" s="90">
        <v>64</v>
      </c>
      <c r="J9" s="90">
        <v>21</v>
      </c>
      <c r="K9" s="91"/>
      <c r="L9" s="101">
        <f>E9-F9</f>
        <v>8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2</v>
      </c>
      <c r="F10" s="90">
        <v>2</v>
      </c>
      <c r="G10" s="90">
        <v>1</v>
      </c>
      <c r="H10" s="90">
        <v>1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10</v>
      </c>
      <c r="F12" s="90">
        <v>9</v>
      </c>
      <c r="G12" s="90"/>
      <c r="H12" s="90">
        <v>10</v>
      </c>
      <c r="I12" s="90">
        <v>6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9</v>
      </c>
      <c r="F13" s="90">
        <v>1</v>
      </c>
      <c r="G13" s="90"/>
      <c r="H13" s="90">
        <v>2</v>
      </c>
      <c r="I13" s="90">
        <v>2</v>
      </c>
      <c r="J13" s="90">
        <v>7</v>
      </c>
      <c r="K13" s="91">
        <v>4</v>
      </c>
      <c r="L13" s="101">
        <f>E13-F13</f>
        <v>8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1477</v>
      </c>
      <c r="F15" s="104">
        <f>SUM(F6:F14)</f>
        <v>1116</v>
      </c>
      <c r="G15" s="104">
        <f>SUM(G6:G14)</f>
        <v>5</v>
      </c>
      <c r="H15" s="104">
        <f>SUM(H6:H14)</f>
        <v>1046</v>
      </c>
      <c r="I15" s="104">
        <f>SUM(I6:I14)</f>
        <v>837</v>
      </c>
      <c r="J15" s="104">
        <f>SUM(J6:J14)</f>
        <v>431</v>
      </c>
      <c r="K15" s="104">
        <f>SUM(K6:K14)</f>
        <v>148</v>
      </c>
      <c r="L15" s="101">
        <f>E15-F15</f>
        <v>361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36</v>
      </c>
      <c r="F16" s="92">
        <v>36</v>
      </c>
      <c r="G16" s="92">
        <v>1</v>
      </c>
      <c r="H16" s="92">
        <v>33</v>
      </c>
      <c r="I16" s="92">
        <v>27</v>
      </c>
      <c r="J16" s="92">
        <v>3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40</v>
      </c>
      <c r="F17" s="92">
        <v>27</v>
      </c>
      <c r="G17" s="92"/>
      <c r="H17" s="92">
        <v>35</v>
      </c>
      <c r="I17" s="92">
        <v>26</v>
      </c>
      <c r="J17" s="92">
        <v>5</v>
      </c>
      <c r="K17" s="91"/>
      <c r="L17" s="101">
        <f>E17-F17</f>
        <v>13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4</v>
      </c>
      <c r="F19" s="91">
        <v>2</v>
      </c>
      <c r="G19" s="91"/>
      <c r="H19" s="91">
        <v>4</v>
      </c>
      <c r="I19" s="91">
        <v>3</v>
      </c>
      <c r="J19" s="91"/>
      <c r="K19" s="91"/>
      <c r="L19" s="101">
        <f>E19-F19</f>
        <v>2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54</v>
      </c>
      <c r="F24" s="91">
        <v>39</v>
      </c>
      <c r="G24" s="91">
        <v>1</v>
      </c>
      <c r="H24" s="91">
        <v>46</v>
      </c>
      <c r="I24" s="91">
        <v>29</v>
      </c>
      <c r="J24" s="91">
        <v>8</v>
      </c>
      <c r="K24" s="91"/>
      <c r="L24" s="101">
        <f>E24-F24</f>
        <v>15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100</v>
      </c>
      <c r="F25" s="91">
        <v>98</v>
      </c>
      <c r="G25" s="91"/>
      <c r="H25" s="91">
        <v>93</v>
      </c>
      <c r="I25" s="91">
        <v>87</v>
      </c>
      <c r="J25" s="91">
        <v>7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574</v>
      </c>
      <c r="F27" s="91">
        <v>529</v>
      </c>
      <c r="G27" s="91"/>
      <c r="H27" s="91">
        <v>507</v>
      </c>
      <c r="I27" s="91">
        <v>473</v>
      </c>
      <c r="J27" s="91">
        <v>67</v>
      </c>
      <c r="K27" s="91"/>
      <c r="L27" s="101">
        <f>E27-F27</f>
        <v>45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767</v>
      </c>
      <c r="F28" s="91">
        <v>479</v>
      </c>
      <c r="G28" s="91">
        <v>3</v>
      </c>
      <c r="H28" s="91">
        <v>577</v>
      </c>
      <c r="I28" s="91">
        <v>473</v>
      </c>
      <c r="J28" s="91">
        <v>190</v>
      </c>
      <c r="K28" s="91">
        <v>6</v>
      </c>
      <c r="L28" s="101">
        <f>E28-F28</f>
        <v>288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105</v>
      </c>
      <c r="F29" s="91">
        <v>101</v>
      </c>
      <c r="G29" s="91"/>
      <c r="H29" s="91">
        <v>102</v>
      </c>
      <c r="I29" s="91">
        <v>89</v>
      </c>
      <c r="J29" s="91">
        <v>3</v>
      </c>
      <c r="K29" s="91"/>
      <c r="L29" s="101">
        <f>E29-F29</f>
        <v>4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119</v>
      </c>
      <c r="F30" s="91">
        <v>89</v>
      </c>
      <c r="G30" s="91"/>
      <c r="H30" s="91">
        <v>108</v>
      </c>
      <c r="I30" s="91">
        <v>100</v>
      </c>
      <c r="J30" s="91">
        <v>11</v>
      </c>
      <c r="K30" s="91"/>
      <c r="L30" s="101">
        <f>E30-F30</f>
        <v>30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7</v>
      </c>
      <c r="F31" s="91">
        <v>4</v>
      </c>
      <c r="G31" s="91"/>
      <c r="H31" s="91">
        <v>6</v>
      </c>
      <c r="I31" s="91">
        <v>2</v>
      </c>
      <c r="J31" s="91">
        <v>1</v>
      </c>
      <c r="K31" s="91"/>
      <c r="L31" s="101">
        <f>E31-F31</f>
        <v>3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/>
      <c r="G32" s="91"/>
      <c r="H32" s="91">
        <v>2</v>
      </c>
      <c r="I32" s="91"/>
      <c r="J32" s="91"/>
      <c r="K32" s="91"/>
      <c r="L32" s="101">
        <f>E32-F32</f>
        <v>2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3</v>
      </c>
      <c r="F33" s="91">
        <v>2</v>
      </c>
      <c r="G33" s="91"/>
      <c r="H33" s="91">
        <v>3</v>
      </c>
      <c r="I33" s="91"/>
      <c r="J33" s="91"/>
      <c r="K33" s="91"/>
      <c r="L33" s="101">
        <f>E33-F33</f>
        <v>1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4</v>
      </c>
      <c r="F35" s="91">
        <v>4</v>
      </c>
      <c r="G35" s="91"/>
      <c r="H35" s="91">
        <v>4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117</v>
      </c>
      <c r="F36" s="91">
        <v>113</v>
      </c>
      <c r="G36" s="91"/>
      <c r="H36" s="91">
        <v>111</v>
      </c>
      <c r="I36" s="91">
        <v>71</v>
      </c>
      <c r="J36" s="91">
        <v>6</v>
      </c>
      <c r="K36" s="91"/>
      <c r="L36" s="101">
        <f>E36-F36</f>
        <v>4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1242</v>
      </c>
      <c r="F40" s="91">
        <v>904</v>
      </c>
      <c r="G40" s="91">
        <v>3</v>
      </c>
      <c r="H40" s="91">
        <v>956</v>
      </c>
      <c r="I40" s="91">
        <v>735</v>
      </c>
      <c r="J40" s="91">
        <v>286</v>
      </c>
      <c r="K40" s="91">
        <v>6</v>
      </c>
      <c r="L40" s="101">
        <f>E40-F40</f>
        <v>338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793</v>
      </c>
      <c r="F41" s="91">
        <v>740</v>
      </c>
      <c r="G41" s="91"/>
      <c r="H41" s="91">
        <v>698</v>
      </c>
      <c r="I41" s="91" t="s">
        <v>172</v>
      </c>
      <c r="J41" s="91">
        <v>95</v>
      </c>
      <c r="K41" s="91"/>
      <c r="L41" s="101">
        <f>E41-F41</f>
        <v>53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16</v>
      </c>
      <c r="F42" s="91">
        <v>16</v>
      </c>
      <c r="G42" s="91"/>
      <c r="H42" s="91">
        <v>14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25</v>
      </c>
      <c r="F43" s="91">
        <v>22</v>
      </c>
      <c r="G43" s="91"/>
      <c r="H43" s="91">
        <v>25</v>
      </c>
      <c r="I43" s="91">
        <v>19</v>
      </c>
      <c r="J43" s="91"/>
      <c r="K43" s="91"/>
      <c r="L43" s="101">
        <f>E43-F43</f>
        <v>3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818</v>
      </c>
      <c r="F45" s="91">
        <f aca="true" t="shared" si="0" ref="F45:K45">F41+F43+F44</f>
        <v>762</v>
      </c>
      <c r="G45" s="91">
        <f t="shared" si="0"/>
        <v>0</v>
      </c>
      <c r="H45" s="91">
        <f t="shared" si="0"/>
        <v>723</v>
      </c>
      <c r="I45" s="91">
        <f>I43+I44</f>
        <v>19</v>
      </c>
      <c r="J45" s="91">
        <f t="shared" si="0"/>
        <v>95</v>
      </c>
      <c r="K45" s="91">
        <f t="shared" si="0"/>
        <v>0</v>
      </c>
      <c r="L45" s="101">
        <f>E45-F45</f>
        <v>56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3591</v>
      </c>
      <c r="F46" s="91">
        <f aca="true" t="shared" si="1" ref="F46:K46">F15+F24+F40+F45</f>
        <v>2821</v>
      </c>
      <c r="G46" s="91">
        <f t="shared" si="1"/>
        <v>9</v>
      </c>
      <c r="H46" s="91">
        <f t="shared" si="1"/>
        <v>2771</v>
      </c>
      <c r="I46" s="91">
        <f t="shared" si="1"/>
        <v>1620</v>
      </c>
      <c r="J46" s="91">
        <f t="shared" si="1"/>
        <v>820</v>
      </c>
      <c r="K46" s="91">
        <f t="shared" si="1"/>
        <v>154</v>
      </c>
      <c r="L46" s="101">
        <f>E46-F46</f>
        <v>770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&amp;L263AFC20&amp;CФорма № 1-мзс, Підрозділ: Новоград-Волинський міськрайонний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30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28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370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63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67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81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15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19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96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4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19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29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332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55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24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16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9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3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3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1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>
        <v>1</v>
      </c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14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6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&amp;L263AFC20&amp;CФорма № 1-мзс, Підрозділ: Новоград-Волинський міськрайонний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128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89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24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4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35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7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266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10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3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20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54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>
        <v>2</v>
      </c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20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2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201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838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404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10622347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31438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4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170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32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11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933</v>
      </c>
      <c r="F55" s="96">
        <v>74</v>
      </c>
      <c r="G55" s="96">
        <v>30</v>
      </c>
      <c r="H55" s="96">
        <v>6</v>
      </c>
      <c r="I55" s="96">
        <v>3</v>
      </c>
    </row>
    <row r="56" spans="1:9" ht="13.5" customHeight="1">
      <c r="A56" s="286" t="s">
        <v>31</v>
      </c>
      <c r="B56" s="286"/>
      <c r="C56" s="286"/>
      <c r="D56" s="286"/>
      <c r="E56" s="96">
        <v>42</v>
      </c>
      <c r="F56" s="96">
        <v>3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739</v>
      </c>
      <c r="F57" s="96">
        <v>203</v>
      </c>
      <c r="G57" s="96">
        <v>9</v>
      </c>
      <c r="H57" s="96">
        <v>2</v>
      </c>
      <c r="I57" s="96">
        <v>3</v>
      </c>
    </row>
    <row r="58" spans="1:9" ht="13.5" customHeight="1">
      <c r="A58" s="191" t="s">
        <v>111</v>
      </c>
      <c r="B58" s="191"/>
      <c r="C58" s="191"/>
      <c r="D58" s="191"/>
      <c r="E58" s="96">
        <v>716</v>
      </c>
      <c r="F58" s="96">
        <v>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1405</v>
      </c>
      <c r="G62" s="114">
        <v>9477911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647</v>
      </c>
      <c r="G63" s="113">
        <v>8466174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758</v>
      </c>
      <c r="G64" s="113">
        <v>1011737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703</v>
      </c>
      <c r="G65" s="112">
        <v>344629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&amp;L263AFC20&amp;CФорма № 1-мзс, Підрозділ: Новоград-Волинський міськрайонний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18.78048780487805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34.33874709976798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2.097902097902098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98.22757887274017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307.8888888888889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399</v>
      </c>
    </row>
    <row r="11" spans="1:4" ht="16.5" customHeight="1">
      <c r="A11" s="202" t="s">
        <v>63</v>
      </c>
      <c r="B11" s="204"/>
      <c r="C11" s="14">
        <v>9</v>
      </c>
      <c r="D11" s="94">
        <v>46</v>
      </c>
    </row>
    <row r="12" spans="1:4" ht="16.5" customHeight="1">
      <c r="A12" s="311" t="s">
        <v>106</v>
      </c>
      <c r="B12" s="311"/>
      <c r="C12" s="14">
        <v>10</v>
      </c>
      <c r="D12" s="94">
        <v>43</v>
      </c>
    </row>
    <row r="13" spans="1:4" ht="16.5" customHeight="1">
      <c r="A13" s="311" t="s">
        <v>31</v>
      </c>
      <c r="B13" s="311"/>
      <c r="C13" s="14">
        <v>11</v>
      </c>
      <c r="D13" s="94">
        <v>45</v>
      </c>
    </row>
    <row r="14" spans="1:4" ht="16.5" customHeight="1">
      <c r="A14" s="311" t="s">
        <v>107</v>
      </c>
      <c r="B14" s="311"/>
      <c r="C14" s="14">
        <v>12</v>
      </c>
      <c r="D14" s="94">
        <v>70</v>
      </c>
    </row>
    <row r="15" spans="1:4" ht="16.5" customHeight="1">
      <c r="A15" s="311" t="s">
        <v>111</v>
      </c>
      <c r="B15" s="311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&amp;L263AFC20&amp;CФорма № 1-мзс, Підрозділ: Новоград-Волинський міськрайонний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2018-03-28T07:45:37Z</cp:lastPrinted>
  <dcterms:created xsi:type="dcterms:W3CDTF">2004-04-20T14:33:35Z</dcterms:created>
  <dcterms:modified xsi:type="dcterms:W3CDTF">2019-08-01T07:18:46Z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263AFC20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