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2"/>
  <c r="L13"/>
  <c r="E14"/>
  <c r="F14"/>
  <c r="F42"/>
  <c r="D8" i="22"/>
  <c r="G14" i="15"/>
  <c r="H14"/>
  <c r="H42"/>
  <c r="D9" i="22"/>
  <c r="I14" i="15"/>
  <c r="J14"/>
  <c r="D4" i="22"/>
  <c r="K14" i="15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K42"/>
  <c r="I42"/>
  <c r="E41"/>
  <c r="L41"/>
  <c r="F41"/>
  <c r="G41"/>
  <c r="G42"/>
  <c r="H41"/>
  <c r="I41"/>
  <c r="J41"/>
  <c r="D7" i="22"/>
  <c r="K41" i="15"/>
  <c r="E42"/>
  <c r="D10" i="22"/>
  <c r="J42" i="15"/>
  <c r="D3" i="22"/>
  <c r="L42" i="15"/>
</calcChain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<sst xmlns="http://schemas.openxmlformats.org/spreadsheetml/2006/main" count="269" uniqueCount="201">
  <si>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</si>
  <si>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</si>
  <si>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</si>
  <si>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</si>
  <si>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</si>
  <si>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</si>
  <si>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</si>
  <si>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</si>
  <si>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</si>
  <si>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</si>
  <si>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</si>
  <si>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</si>
  <si>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</si>
  <si>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</si>
  <si>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</si>
  <si>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</si>
  <si>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</si>
  <si>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</si>
  <si>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</si>
  <si>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</si>
  <si>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</si>
  <si>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</si>
  <si>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</si>
  <si>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</si>
  <si>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</si>
  <si>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</si>
  <si>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</si>
  <si>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</si>
  <si>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</si>
  <si>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</si>
  <si>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</si>
  <si>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</si>
  <si>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</si>
  <si>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</si>
  <si>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</si>
  <si>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</si>
  <si>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</si>
  <si>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</si>
  <si>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</si>
  <si>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</si>
  <si>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</si>
  <si>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</si>
  <si>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</si>
  <si>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</si>
  <si>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</si>
  <si>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</si>
  <si>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</si>
  <si>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</si>
  <si>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</si>
  <si>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</si>
  <si>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</si>
  <si>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</si>
  <si>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</si>
  <si>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</si>
  <si>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</si>
  <si>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</si>
  <si>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</si>
  <si>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</si>
  <si>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</si>
  <si>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</si>
  <si>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</si>
  <si>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</si>
  <si>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</si>
  <si>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</si>
  <si>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</si>
  <si>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</si>
  <si>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</si>
  <si>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</si>
  <si>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</si>
  <si>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</si>
  <si>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</si>
  <si>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</si>
  <si>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</si>
  <si>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</si>
  <si>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</si>
  <si>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</si>
  <si>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</si>
  <si>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</si>
  <si>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</si>
  <si>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</si>
  <si>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</si>
  <si>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</si>
  <si>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</si>
  <si>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</si>
  <si>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</si>
  <si>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</si>
  <si>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</si>
  <si>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</si>
  <si>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</si>
  <si>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</si>
  <si>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</si>
  <si>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</si>
  <si>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</si>
  <si>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</si>
  <si>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</si>
  <si>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</si>
  <si>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</si>
  <si>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</si>
  <si>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</si>
  <si>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</si>
  <si>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</si>
  <si>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</si>
  <si>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</si>
  <si>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</si>
  <si>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</si>
  <si>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</si>
  <si>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</si>
  <si>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</si>
  <si>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</si>
  <si>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</si>
  <si>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</si>
  <si>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</si>
  <si>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</si>
  <si>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</si>
  <si>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</si>
  <si>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</si>
  <si>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</si>
  <si>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</si>
  <si>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</si>
  <si>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</si>
  <si>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</si>
  <si>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</si>
  <si>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</si>
  <si>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</si>
  <si>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</si>
  <si>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</si>
  <si>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</si>
  <si>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</si>
  <si>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</si>
  <si>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</si>
  <si>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</si>
  <si>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</si>
  <si>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</si>
  <si>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</si>
  <si>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</si>
  <si>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</si>
  <si>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</si>
  <si>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</si>
  <si>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</si>
  <si>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</si>
  <si>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</si>
  <si>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</si>
  <si>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</si>
  <si>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</si>
  <si>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</si>
  <si>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</si>
  <si>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</si>
  <si>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</si>
  <si>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</si>
  <si>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</si>
  <si>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</si>
  <si>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</si>
  <si>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</si>
  <si>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</si>
  <si>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</si>
  <si>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</si>
  <si>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</si>
  <si>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</si>
  <si>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</si>
  <si>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</si>
  <si>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</si>
  <si>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</si>
  <si>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</si>
  <si>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</si>
  <si>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</si>
  <si>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</si>
  <si>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</si>
  <si>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</si>
  <si>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</si>
  <si>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</si>
  <si>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</si>
  <si>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</si>
  <si>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</si>
  <si>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</si>
  <si>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</si>
  <si>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</si>
  <si>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</si>
  <si>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</si>
  <si>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</si>
  <si>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</si>
  <si>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</si>
  <si>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</si>
  <si>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</si>
  <si>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</si>
  <si>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</si>
  <si>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</si>
  <si>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</si>
  <si>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</si>
  <si>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</si>
  <si>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</si>
  <si>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</si>
  <si>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Новоград-Волинський міськрайонний суд Житомирської області</t>
  </si>
  <si>
    <t>11700.м. Новоград-Волинський.вул. Івана Франка 31</t>
  </si>
  <si>
    <t>Доручення судів України / іноземних судів</t>
  </si>
  <si>
    <t xml:space="preserve">Розглянуто справ судом присяжних </t>
  </si>
  <si>
    <t>В.Б. Мозговий</t>
  </si>
  <si>
    <t>Л.М. Іскрижицька</t>
  </si>
  <si>
    <t>(04141)2-15-66</t>
  </si>
  <si>
    <t>(04141)2-14-01</t>
  </si>
  <si>
    <t>inbox@nv.zt.cour.gov.ua</t>
  </si>
  <si>
    <t>17 січня 2019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</si>
</sst>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0" formatCode="0.0%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>
      <c r="B4" s="140"/>
      <c r="C4" s="140"/>
      <c r="D4" s="140"/>
      <c r="E4" s="140"/>
      <c r="F4" s="140"/>
      <c r="G4" s="140"/>
      <c r="H4" s="140"/>
    </row>
    <row r="5" spans="1:8" ht="18.95" customHeight="1">
      <c r="B5" s="139"/>
      <c r="C5" s="139"/>
      <c r="D5" s="139"/>
      <c r="E5" s="139"/>
      <c r="F5" s="139"/>
      <c r="G5" s="139"/>
      <c r="H5" s="139"/>
    </row>
    <row r="6" spans="1:8" ht="18.95" customHeight="1">
      <c r="B6" s="16"/>
      <c r="C6" s="139" t="s">
        <v>190</v>
      </c>
      <c r="D6" s="139"/>
      <c r="E6" s="139"/>
      <c r="F6" s="139"/>
      <c r="G6" s="139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>
      <c r="A18" s="38"/>
      <c r="B18" s="115" t="s">
        <v>19</v>
      </c>
      <c r="C18" s="116"/>
      <c r="D18" s="117"/>
      <c r="E18" s="123"/>
    </row>
    <row r="19" spans="1:9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1" orientation="portrait" r:id="rId1"/>
  <headerFooter alignWithMargins="0">
    <oddFooter>&amp;C&amp;L683F1DAF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opLeftCell="A28" workbookViewId="0">
      <selection activeCell="B30" sqref="B30:C30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597</v>
      </c>
      <c r="F6" s="90">
        <v>310</v>
      </c>
      <c r="G6" s="90">
        <v>8</v>
      </c>
      <c r="H6" s="90">
        <v>257</v>
      </c>
      <c r="I6" s="90" t="s">
        <v>180</v>
      </c>
      <c r="J6" s="90">
        <v>340</v>
      </c>
      <c r="K6" s="91">
        <v>141</v>
      </c>
      <c r="L6" s="101">
        <f t="shared" ref="L6:L42" si="0">E6-F6</f>
        <v>287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1583</v>
      </c>
      <c r="F7" s="90">
        <v>1571</v>
      </c>
      <c r="G7" s="90">
        <v>2</v>
      </c>
      <c r="H7" s="90">
        <v>1571</v>
      </c>
      <c r="I7" s="90">
        <v>1393</v>
      </c>
      <c r="J7" s="90">
        <v>12</v>
      </c>
      <c r="K7" s="91"/>
      <c r="L7" s="101">
        <f t="shared" si="0"/>
        <v>12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124</v>
      </c>
      <c r="F9" s="90">
        <v>114</v>
      </c>
      <c r="G9" s="90"/>
      <c r="H9" s="90">
        <v>116</v>
      </c>
      <c r="I9" s="90">
        <v>91</v>
      </c>
      <c r="J9" s="90">
        <v>8</v>
      </c>
      <c r="K9" s="91"/>
      <c r="L9" s="101">
        <f t="shared" si="0"/>
        <v>10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12</v>
      </c>
      <c r="F12" s="90">
        <v>4</v>
      </c>
      <c r="G12" s="90"/>
      <c r="H12" s="90">
        <v>4</v>
      </c>
      <c r="I12" s="90">
        <v>2</v>
      </c>
      <c r="J12" s="90">
        <v>8</v>
      </c>
      <c r="K12" s="91">
        <v>5</v>
      </c>
      <c r="L12" s="101">
        <f t="shared" si="0"/>
        <v>8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t="shared" ref="E14:K14" si="1">SUM(E6:E13)</f>
        <v>2316</v>
      </c>
      <c r="F14" s="105">
        <f t="shared" si="1"/>
        <v>1999</v>
      </c>
      <c r="G14" s="105">
        <f t="shared" si="1"/>
        <v>10</v>
      </c>
      <c r="H14" s="105">
        <f t="shared" si="1"/>
        <v>1948</v>
      </c>
      <c r="I14" s="105">
        <f t="shared" si="1"/>
        <v>1486</v>
      </c>
      <c r="J14" s="105">
        <f t="shared" si="1"/>
        <v>368</v>
      </c>
      <c r="K14" s="105">
        <f t="shared" si="1"/>
        <v>146</v>
      </c>
      <c r="L14" s="101">
        <f t="shared" si="0"/>
        <v>317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68</v>
      </c>
      <c r="F15" s="92">
        <v>67</v>
      </c>
      <c r="G15" s="92"/>
      <c r="H15" s="92">
        <v>68</v>
      </c>
      <c r="I15" s="92">
        <v>57</v>
      </c>
      <c r="J15" s="92"/>
      <c r="K15" s="91"/>
      <c r="L15" s="101">
        <f t="shared" si="0"/>
        <v>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97</v>
      </c>
      <c r="F16" s="92">
        <v>57</v>
      </c>
      <c r="G16" s="92"/>
      <c r="H16" s="92">
        <v>84</v>
      </c>
      <c r="I16" s="92">
        <v>64</v>
      </c>
      <c r="J16" s="92">
        <v>13</v>
      </c>
      <c r="K16" s="91">
        <v>1</v>
      </c>
      <c r="L16" s="101">
        <f t="shared" si="0"/>
        <v>40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17</v>
      </c>
      <c r="F18" s="91">
        <v>16</v>
      </c>
      <c r="G18" s="91"/>
      <c r="H18" s="91">
        <v>15</v>
      </c>
      <c r="I18" s="91">
        <v>13</v>
      </c>
      <c r="J18" s="91">
        <v>2</v>
      </c>
      <c r="K18" s="91"/>
      <c r="L18" s="101">
        <f t="shared" si="0"/>
        <v>1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126</v>
      </c>
      <c r="F22" s="91">
        <v>84</v>
      </c>
      <c r="G22" s="91"/>
      <c r="H22" s="91">
        <v>111</v>
      </c>
      <c r="I22" s="91">
        <v>77</v>
      </c>
      <c r="J22" s="91">
        <v>15</v>
      </c>
      <c r="K22" s="91">
        <v>1</v>
      </c>
      <c r="L22" s="101">
        <f t="shared" si="0"/>
        <v>42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229</v>
      </c>
      <c r="F23" s="91">
        <v>222</v>
      </c>
      <c r="G23" s="91"/>
      <c r="H23" s="91">
        <v>227</v>
      </c>
      <c r="I23" s="91">
        <v>211</v>
      </c>
      <c r="J23" s="91">
        <v>2</v>
      </c>
      <c r="K23" s="91"/>
      <c r="L23" s="101">
        <f t="shared" si="0"/>
        <v>7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1286</v>
      </c>
      <c r="F25" s="91">
        <v>1245</v>
      </c>
      <c r="G25" s="91"/>
      <c r="H25" s="91">
        <v>1241</v>
      </c>
      <c r="I25" s="91">
        <v>1187</v>
      </c>
      <c r="J25" s="91">
        <v>45</v>
      </c>
      <c r="K25" s="91"/>
      <c r="L25" s="101">
        <f t="shared" si="0"/>
        <v>41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1558</v>
      </c>
      <c r="F26" s="91">
        <v>1202</v>
      </c>
      <c r="G26" s="91">
        <v>13</v>
      </c>
      <c r="H26" s="91">
        <v>1271</v>
      </c>
      <c r="I26" s="91">
        <v>1067</v>
      </c>
      <c r="J26" s="91">
        <v>287</v>
      </c>
      <c r="K26" s="91">
        <v>12</v>
      </c>
      <c r="L26" s="101">
        <f t="shared" si="0"/>
        <v>356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191</v>
      </c>
      <c r="F27" s="91">
        <v>185</v>
      </c>
      <c r="G27" s="91">
        <v>1</v>
      </c>
      <c r="H27" s="91">
        <v>187</v>
      </c>
      <c r="I27" s="91">
        <v>180</v>
      </c>
      <c r="J27" s="91">
        <v>4</v>
      </c>
      <c r="K27" s="91"/>
      <c r="L27" s="101">
        <f t="shared" si="0"/>
        <v>6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216</v>
      </c>
      <c r="F28" s="91">
        <v>180</v>
      </c>
      <c r="G28" s="91">
        <v>1</v>
      </c>
      <c r="H28" s="91">
        <v>186</v>
      </c>
      <c r="I28" s="91">
        <v>168</v>
      </c>
      <c r="J28" s="91">
        <v>30</v>
      </c>
      <c r="K28" s="91"/>
      <c r="L28" s="101">
        <f t="shared" si="0"/>
        <v>36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25</v>
      </c>
      <c r="F29" s="91">
        <v>23</v>
      </c>
      <c r="G29" s="91">
        <v>1</v>
      </c>
      <c r="H29" s="91">
        <v>22</v>
      </c>
      <c r="I29" s="91">
        <v>10</v>
      </c>
      <c r="J29" s="91">
        <v>3</v>
      </c>
      <c r="K29" s="91"/>
      <c r="L29" s="101">
        <f t="shared" si="0"/>
        <v>2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6</v>
      </c>
      <c r="F30" s="91">
        <v>6</v>
      </c>
      <c r="G30" s="91">
        <v>1</v>
      </c>
      <c r="H30" s="91">
        <v>4</v>
      </c>
      <c r="I30" s="91"/>
      <c r="J30" s="91">
        <v>2</v>
      </c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6</v>
      </c>
      <c r="F31" s="91">
        <v>6</v>
      </c>
      <c r="G31" s="91">
        <v>1</v>
      </c>
      <c r="H31" s="91">
        <v>5</v>
      </c>
      <c r="I31" s="91"/>
      <c r="J31" s="91">
        <v>1</v>
      </c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17</v>
      </c>
      <c r="F32" s="91">
        <v>16</v>
      </c>
      <c r="G32" s="91"/>
      <c r="H32" s="91">
        <v>17</v>
      </c>
      <c r="I32" s="91">
        <v>6</v>
      </c>
      <c r="J32" s="91"/>
      <c r="K32" s="91"/>
      <c r="L32" s="101">
        <f t="shared" si="0"/>
        <v>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243</v>
      </c>
      <c r="F33" s="91">
        <v>239</v>
      </c>
      <c r="G33" s="91">
        <v>2</v>
      </c>
      <c r="H33" s="91">
        <v>240</v>
      </c>
      <c r="I33" s="91">
        <v>180</v>
      </c>
      <c r="J33" s="91">
        <v>3</v>
      </c>
      <c r="K33" s="91"/>
      <c r="L33" s="101">
        <f t="shared" si="0"/>
        <v>4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5</v>
      </c>
      <c r="F35" s="91">
        <v>5</v>
      </c>
      <c r="G35" s="91"/>
      <c r="H35" s="91">
        <v>5</v>
      </c>
      <c r="I35" s="91">
        <v>4</v>
      </c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2415</v>
      </c>
      <c r="F37" s="91">
        <v>2003</v>
      </c>
      <c r="G37" s="91">
        <v>19</v>
      </c>
      <c r="H37" s="91">
        <v>2038</v>
      </c>
      <c r="I37" s="91">
        <v>1646</v>
      </c>
      <c r="J37" s="91">
        <v>377</v>
      </c>
      <c r="K37" s="91">
        <v>12</v>
      </c>
      <c r="L37" s="101">
        <f t="shared" si="0"/>
        <v>412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1557</v>
      </c>
      <c r="F38" s="91">
        <v>1466</v>
      </c>
      <c r="G38" s="91"/>
      <c r="H38" s="91">
        <v>1503</v>
      </c>
      <c r="I38" s="91" t="s">
        <v>180</v>
      </c>
      <c r="J38" s="91">
        <v>54</v>
      </c>
      <c r="K38" s="91"/>
      <c r="L38" s="101">
        <f t="shared" si="0"/>
        <v>91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13</v>
      </c>
      <c r="F39" s="91">
        <v>12</v>
      </c>
      <c r="G39" s="91"/>
      <c r="H39" s="91">
        <v>13</v>
      </c>
      <c r="I39" s="91" t="s">
        <v>180</v>
      </c>
      <c r="J39" s="91"/>
      <c r="K39" s="91"/>
      <c r="L39" s="101">
        <f t="shared" si="0"/>
        <v>1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43</v>
      </c>
      <c r="F40" s="91">
        <v>41</v>
      </c>
      <c r="G40" s="91"/>
      <c r="H40" s="91">
        <v>40</v>
      </c>
      <c r="I40" s="91">
        <v>24</v>
      </c>
      <c r="J40" s="91">
        <v>3</v>
      </c>
      <c r="K40" s="91"/>
      <c r="L40" s="101">
        <f t="shared" si="0"/>
        <v>2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1600</v>
      </c>
      <c r="F41" s="91">
        <f t="shared" ref="F41:K41" si="2">F38+F40</f>
        <v>1507</v>
      </c>
      <c r="G41" s="91">
        <f t="shared" si="2"/>
        <v>0</v>
      </c>
      <c r="H41" s="91">
        <f t="shared" si="2"/>
        <v>1543</v>
      </c>
      <c r="I41" s="91">
        <f>I40</f>
        <v>24</v>
      </c>
      <c r="J41" s="91">
        <f t="shared" si="2"/>
        <v>57</v>
      </c>
      <c r="K41" s="91">
        <f t="shared" si="2"/>
        <v>0</v>
      </c>
      <c r="L41" s="101">
        <f t="shared" si="0"/>
        <v>93</v>
      </c>
    </row>
    <row r="42" spans="1:12">
      <c r="A42" s="151" t="s">
        <v>141</v>
      </c>
      <c r="B42" s="151"/>
      <c r="C42" s="151"/>
      <c r="D42" s="43">
        <v>37</v>
      </c>
      <c r="E42" s="91">
        <f>E14+E22+E37+E41</f>
        <v>6457</v>
      </c>
      <c r="F42" s="91">
        <f t="shared" ref="F42:K42" si="3">F14+F22+F37+F41</f>
        <v>5593</v>
      </c>
      <c r="G42" s="91">
        <f t="shared" si="3"/>
        <v>29</v>
      </c>
      <c r="H42" s="91">
        <f t="shared" si="3"/>
        <v>5640</v>
      </c>
      <c r="I42" s="91">
        <f t="shared" si="3"/>
        <v>3233</v>
      </c>
      <c r="J42" s="91">
        <f t="shared" si="3"/>
        <v>817</v>
      </c>
      <c r="K42" s="91">
        <f t="shared" si="3"/>
        <v>159</v>
      </c>
      <c r="L42" s="101">
        <f t="shared" si="0"/>
        <v>864</v>
      </c>
    </row>
    <row r="43" spans="1:12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Новоград-Волинський міськрайонний суд Житомирської області, 
Початок періоду: 01.01.2018, Кінець періоду: 31.12.2018&amp;L683F1DAF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27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25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321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18</v>
      </c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4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52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>
        <v>74</v>
      </c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>
        <v>72</v>
      </c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>
        <v>8</v>
      </c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>
        <v>11</v>
      </c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19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301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>
        <v>7</v>
      </c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>
        <v>17</v>
      </c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>
        <v>53</v>
      </c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187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>
        <v>1</v>
      </c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960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125</v>
      </c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>
        <v>26</v>
      </c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>
        <v>22</v>
      </c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>
        <v>10</v>
      </c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>
        <v>1</v>
      </c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>
        <v>8</v>
      </c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>
        <v>6</v>
      </c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>
        <v>1</v>
      </c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>
        <v>5</v>
      </c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127</v>
      </c>
    </row>
    <row r="44" spans="1:8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33</v>
      </c>
    </row>
    <row r="45" spans="1:8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>
        <v>5</v>
      </c>
    </row>
    <row r="46" spans="1:8" ht="12" customHeight="1">
      <c r="A46" s="174"/>
      <c r="B46" s="220"/>
      <c r="C46" s="186"/>
      <c r="D46" s="190" t="s">
        <v>55</v>
      </c>
      <c r="E46" s="190"/>
      <c r="F46" s="75">
        <v>44</v>
      </c>
      <c r="G46" s="94">
        <v>28</v>
      </c>
    </row>
    <row r="47" spans="1:8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8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>
        <v>1</v>
      </c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>
        <v>5</v>
      </c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6" firstPageNumber="3" orientation="portrait" useFirstPageNumber="1" r:id="rId1"/>
  <headerFooter>
    <oddFooter>&amp;R&amp;P&amp;C&amp;CФорма № 1-мзс, Підрозділ: Новоград-Волинський міськрайонний суд Житомирської області, 
Початок періоду: 01.01.2018, Кінець періоду: 31.12.2018&amp;L683F1DAF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7"/>
  <sheetViews>
    <sheetView topLeftCell="A35" zoomScaleSheetLayoutView="100" workbookViewId="0">
      <selection activeCell="I48" sqref="I48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257</v>
      </c>
    </row>
    <row r="4" spans="1:13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199</v>
      </c>
    </row>
    <row r="5" spans="1:13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43</v>
      </c>
    </row>
    <row r="6" spans="1:13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>
        <v>5</v>
      </c>
    </row>
    <row r="7" spans="1:13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46</v>
      </c>
    </row>
    <row r="8" spans="1:13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>
        <v>4</v>
      </c>
    </row>
    <row r="9" spans="1:13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>
        <v>2</v>
      </c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>
        <v>1</v>
      </c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>
        <v>10</v>
      </c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>
        <v>7</v>
      </c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816</v>
      </c>
      <c r="K20" s="4"/>
      <c r="L20" s="4"/>
      <c r="M20" s="3"/>
    </row>
    <row r="21" spans="1:13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25</v>
      </c>
      <c r="K21" s="5"/>
    </row>
    <row r="22" spans="1:13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</v>
      </c>
      <c r="K22" s="5"/>
    </row>
    <row r="23" spans="1:13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>
        <v>28</v>
      </c>
      <c r="K24" s="5"/>
    </row>
    <row r="25" spans="1:13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11</v>
      </c>
      <c r="K26" s="5"/>
    </row>
    <row r="27" spans="1:13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17</v>
      </c>
      <c r="K27" s="5"/>
    </row>
    <row r="28" spans="1:13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124</v>
      </c>
      <c r="K28" s="5"/>
    </row>
    <row r="29" spans="1:13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>
        <v>2</v>
      </c>
      <c r="K29" s="5"/>
    </row>
    <row r="30" spans="1:13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>
        <v>99211</v>
      </c>
      <c r="K31" s="5"/>
    </row>
    <row r="32" spans="1:13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40</v>
      </c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>
        <v>7</v>
      </c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360</v>
      </c>
      <c r="K37" s="5"/>
    </row>
    <row r="38" spans="1:11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1607</v>
      </c>
    </row>
    <row r="39" spans="1:11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808</v>
      </c>
    </row>
    <row r="40" spans="1:11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29831498</v>
      </c>
    </row>
    <row r="42" spans="1:11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227070</v>
      </c>
    </row>
    <row r="43" spans="1:11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30</v>
      </c>
    </row>
    <row r="45" spans="1:11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16</v>
      </c>
    </row>
    <row r="46" spans="1:11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447</v>
      </c>
    </row>
    <row r="47" spans="1:11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126</v>
      </c>
    </row>
    <row r="48" spans="1:11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2672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34827283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603262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11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9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1769</v>
      </c>
      <c r="F58" s="96">
        <v>131</v>
      </c>
      <c r="G58" s="96">
        <v>31</v>
      </c>
      <c r="H58" s="96">
        <v>12</v>
      </c>
      <c r="I58" s="96">
        <v>5</v>
      </c>
    </row>
    <row r="59" spans="1:9" ht="13.5" customHeight="1">
      <c r="A59" s="258" t="s">
        <v>31</v>
      </c>
      <c r="B59" s="258"/>
      <c r="C59" s="258"/>
      <c r="D59" s="258"/>
      <c r="E59" s="96">
        <v>87</v>
      </c>
      <c r="F59" s="96">
        <v>22</v>
      </c>
      <c r="G59" s="96">
        <v>2</v>
      </c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1545</v>
      </c>
      <c r="F60" s="96">
        <v>449</v>
      </c>
      <c r="G60" s="96">
        <v>41</v>
      </c>
      <c r="H60" s="96">
        <v>3</v>
      </c>
      <c r="I60" s="96"/>
    </row>
    <row r="61" spans="1:9" ht="13.5" customHeight="1">
      <c r="A61" s="190" t="s">
        <v>115</v>
      </c>
      <c r="B61" s="190"/>
      <c r="C61" s="190"/>
      <c r="D61" s="190"/>
      <c r="E61" s="96">
        <v>1530</v>
      </c>
      <c r="F61" s="96">
        <v>13</v>
      </c>
      <c r="G61" s="96"/>
      <c r="H61" s="96"/>
      <c r="I61" s="9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B63" s="6"/>
      <c r="C63" s="6"/>
      <c r="D63" s="6"/>
      <c r="E63" s="6"/>
      <c r="F63" s="6"/>
      <c r="G63" s="6"/>
      <c r="H63" s="6"/>
      <c r="I63" s="6"/>
    </row>
    <row r="64" spans="1:9">
      <c r="B64" s="6"/>
      <c r="C64" s="6"/>
      <c r="D64" s="6"/>
      <c r="E64" s="6"/>
      <c r="F64" s="6"/>
      <c r="G64" s="6"/>
      <c r="H64" s="6"/>
      <c r="I64" s="6"/>
    </row>
    <row r="65" spans="1:9">
      <c r="B65" s="6"/>
      <c r="C65" s="6"/>
      <c r="D65" s="6"/>
      <c r="E65" s="6"/>
      <c r="F65" s="6"/>
      <c r="G65" s="6"/>
      <c r="H65" s="6"/>
      <c r="I65" s="6"/>
    </row>
    <row r="66" spans="1:9"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</row>
    <row r="116" spans="1:9">
      <c r="A116" s="6"/>
    </row>
    <row r="117" spans="1:9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Новоград-Волинський міськрайонний суд Житомирської області, 
Початок періоду: 01.01.2018, Кінець періоду: 31.12.2018&amp;L683F1DAF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D3" sqref="D3:D15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0.19461444308445533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0.39673913043478259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6.6666666666666666E-2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3.1830238726790451E-2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1.0084033613445378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626.66666666666663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717.44444444444446</v>
      </c>
    </row>
    <row r="11" spans="1:4" ht="16.5" customHeight="1">
      <c r="A11" s="213" t="s">
        <v>65</v>
      </c>
      <c r="B11" s="215"/>
      <c r="C11" s="14">
        <v>9</v>
      </c>
      <c r="D11" s="94">
        <v>45</v>
      </c>
    </row>
    <row r="12" spans="1:4" ht="16.5" customHeight="1">
      <c r="A12" s="300" t="s">
        <v>110</v>
      </c>
      <c r="B12" s="300"/>
      <c r="C12" s="14">
        <v>10</v>
      </c>
      <c r="D12" s="94">
        <v>35</v>
      </c>
    </row>
    <row r="13" spans="1:4" ht="16.5" customHeight="1">
      <c r="A13" s="300" t="s">
        <v>31</v>
      </c>
      <c r="B13" s="300"/>
      <c r="C13" s="14">
        <v>11</v>
      </c>
      <c r="D13" s="94">
        <v>68</v>
      </c>
    </row>
    <row r="14" spans="1:4" ht="16.5" customHeight="1">
      <c r="A14" s="300" t="s">
        <v>111</v>
      </c>
      <c r="B14" s="300"/>
      <c r="C14" s="14">
        <v>12</v>
      </c>
      <c r="D14" s="94">
        <v>72</v>
      </c>
    </row>
    <row r="15" spans="1:4" ht="16.5" customHeight="1">
      <c r="A15" s="300" t="s">
        <v>115</v>
      </c>
      <c r="B15" s="300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>
      <c r="A23" s="68" t="s">
        <v>106</v>
      </c>
      <c r="B23" s="88"/>
      <c r="C23" s="302" t="s">
        <v>197</v>
      </c>
      <c r="D23" s="302"/>
    </row>
    <row r="24" spans="1:4">
      <c r="A24" s="69" t="s">
        <v>107</v>
      </c>
      <c r="B24" s="88"/>
      <c r="C24" s="303" t="s">
        <v>198</v>
      </c>
      <c r="D24" s="303"/>
    </row>
    <row r="25" spans="1:4">
      <c r="A25" s="68" t="s">
        <v>108</v>
      </c>
      <c r="B25" s="89"/>
      <c r="C25" s="303" t="s">
        <v>199</v>
      </c>
      <c r="D25" s="303"/>
    </row>
    <row r="26" spans="1:4" ht="15.75" customHeight="1"/>
    <row r="27" spans="1:4" ht="12.75" customHeight="1">
      <c r="C27" s="299" t="s">
        <v>200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Новоград-Волинський міськрайонний суд Житомирської області, 
Початок періоду: 01.01.2018, Кінець періоду: 31.12.2018&amp;L683F1DAF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Alex</cp:lastModifiedBy>
  <cp:lastPrinted>2018-03-28T07:45:37Z</cp:lastPrinted>
  <dcterms:created xsi:type="dcterms:W3CDTF">2004-04-20T14:33:35Z</dcterms:created>
  <dcterms:modified xsi:type="dcterms:W3CDTF">2019-01-30T07:04:36Z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1-мзс_00285_4.2018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683F1DAF</vt:lpwstr>
  </property>
  <property fmtid="{D5CDD505-2E9C-101B-9397-08002B2CF9AE}" pid="9" name="Підрозділ">
    <vt:lpwstr>Новоград-Волинський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