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<sst xmlns="http://schemas.openxmlformats.org/spreadsheetml/2006/main" count="267" uniqueCount="201">
  <si>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</si>
  <si>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</si>
  <si>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</si>
  <si>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</si>
  <si>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</si>
  <si>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</si>
  <si>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</si>
  <si>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</si>
  <si>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</si>
  <si>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</si>
  <si>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</si>
  <si>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</si>
  <si>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</si>
  <si>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</si>
  <si>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</si>
  <si>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</si>
  <si>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</si>
  <si>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</si>
  <si>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</si>
  <si>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</si>
  <si>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</si>
  <si>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</si>
  <si>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</si>
  <si>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</si>
  <si>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</si>
  <si>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</si>
  <si>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</si>
  <si>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</si>
  <si>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</si>
  <si>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</si>
  <si>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</si>
  <si>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</si>
  <si>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</si>
  <si>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</si>
  <si>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</si>
  <si>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</si>
  <si>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</si>
  <si>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</si>
  <si>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</si>
  <si>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</si>
  <si>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</si>
  <si>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</si>
  <si>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</si>
  <si>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</si>
  <si>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</si>
  <si>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</si>
  <si>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</si>
  <si>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</si>
  <si>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</si>
  <si>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</si>
  <si>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</si>
  <si>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</si>
  <si>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</si>
  <si>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</si>
  <si>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</si>
  <si>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</si>
  <si>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</si>
  <si>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</si>
  <si>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</si>
  <si>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</si>
  <si>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</si>
  <si>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</si>
  <si>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</si>
  <si>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</si>
  <si>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</si>
  <si>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</si>
  <si>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</si>
  <si>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</si>
  <si>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</si>
  <si>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</si>
  <si>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</si>
  <si>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</si>
  <si>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</si>
  <si>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</si>
  <si>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</si>
  <si>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</si>
  <si>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</si>
  <si>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</si>
  <si>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</si>
  <si>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</si>
  <si>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</si>
  <si>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</si>
  <si>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</si>
  <si>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</si>
  <si>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</si>
  <si>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</si>
  <si>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</si>
  <si>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</si>
  <si>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</si>
  <si>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</si>
  <si>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</si>
  <si>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</si>
  <si>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</si>
  <si>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</si>
  <si>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</si>
  <si>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</si>
  <si>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</si>
  <si>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</si>
  <si>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</si>
  <si>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</si>
  <si>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</si>
  <si>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</si>
  <si>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</si>
  <si>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</si>
  <si>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</si>
  <si>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</si>
  <si>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</si>
  <si>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</si>
  <si>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</si>
  <si>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</si>
  <si>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</si>
  <si>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</si>
  <si>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</si>
  <si>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</si>
  <si>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</si>
  <si>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</si>
  <si>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</si>
  <si>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</si>
  <si>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</si>
  <si>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</si>
  <si>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</si>
  <si>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</si>
  <si>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</si>
  <si>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</si>
  <si>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</si>
  <si>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</si>
  <si>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</si>
  <si>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</si>
  <si>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</si>
  <si>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</si>
  <si>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</si>
  <si>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</si>
  <si>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</si>
  <si>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</si>
  <si>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</si>
  <si>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</si>
  <si>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</si>
  <si>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</si>
  <si>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</si>
  <si>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</si>
  <si>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</si>
  <si>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</si>
  <si>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</si>
  <si>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</si>
  <si>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</si>
  <si>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</si>
  <si>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</si>
  <si>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</si>
  <si>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</si>
  <si>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</si>
  <si>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</si>
  <si>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</si>
  <si>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</si>
  <si>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</si>
  <si>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</si>
  <si>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</si>
  <si>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</si>
  <si>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</si>
  <si>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</si>
  <si>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</si>
  <si>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</si>
  <si>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</si>
  <si>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</si>
  <si>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</si>
  <si>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</si>
  <si>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</si>
  <si>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</si>
  <si>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</si>
  <si>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</si>
  <si>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</si>
  <si>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</si>
  <si>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</si>
  <si>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</si>
  <si>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</si>
  <si>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</si>
  <si>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</si>
  <si>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</si>
  <si>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</si>
  <si>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</si>
  <si>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</si>
  <si>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</si>
  <si>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</si>
  <si>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</si>
  <si>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</si>
  <si>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</si>
  <si>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</si>
  <si>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</si>
  <si>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</si>
  <si>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</si>
  <si>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</si>
  <si>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</si>
  <si>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Новоград-Волинський міськрайонний суд Житомирської області</t>
  </si>
  <si>
    <t>11700.м. Новоград-Волинський.вул. Івана Франка 31</t>
  </si>
  <si>
    <t>Доручення судів України / іноземних судів</t>
  </si>
  <si>
    <t xml:space="preserve">Розглянуто справ судом присяжних </t>
  </si>
  <si>
    <t>М.Г. Сусловець</t>
  </si>
  <si>
    <t>Л.М. Іскрижицька</t>
  </si>
  <si>
    <t>(04141)2-15-66</t>
  </si>
  <si>
    <t>(04141)2-14-01</t>
  </si>
  <si>
    <t>inbox@nv.zt.cour.gov.ua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</si>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</sst>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&amp;LF7C3A9E1&amp;C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651</v>
      </c>
      <c r="F6" s="90">
        <v>407</v>
      </c>
      <c r="G6" s="90">
        <v>2</v>
      </c>
      <c r="H6" s="90">
        <v>353</v>
      </c>
      <c r="I6" s="90" t="s">
        <v>183</v>
      </c>
      <c r="J6" s="90">
        <v>298</v>
      </c>
      <c r="K6" s="91">
        <v>113</v>
      </c>
      <c r="L6" s="101">
        <f>E6-F6</f>
        <v>244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913</v>
      </c>
      <c r="F7" s="90">
        <v>872</v>
      </c>
      <c r="G7" s="90">
        <v>1</v>
      </c>
      <c r="H7" s="90">
        <v>900</v>
      </c>
      <c r="I7" s="90">
        <v>731</v>
      </c>
      <c r="J7" s="90">
        <v>13</v>
      </c>
      <c r="K7" s="91"/>
      <c r="L7" s="101">
        <f>E7-F7</f>
        <v>41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158</v>
      </c>
      <c r="F9" s="90">
        <v>147</v>
      </c>
      <c r="G9" s="90">
        <v>1</v>
      </c>
      <c r="H9" s="90">
        <v>148</v>
      </c>
      <c r="I9" s="90">
        <v>130</v>
      </c>
      <c r="J9" s="90">
        <v>10</v>
      </c>
      <c r="K9" s="91"/>
      <c r="L9" s="101">
        <f>E9-F9</f>
        <v>11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1</v>
      </c>
      <c r="G10" s="90"/>
      <c r="H10" s="90">
        <v>2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9</v>
      </c>
      <c r="F12" s="90">
        <v>1</v>
      </c>
      <c r="G12" s="90"/>
      <c r="H12" s="90">
        <v>1</v>
      </c>
      <c r="I12" s="90">
        <v>1</v>
      </c>
      <c r="J12" s="90">
        <v>8</v>
      </c>
      <c r="K12" s="91">
        <v>7</v>
      </c>
      <c r="L12" s="101">
        <f>E12-F12</f>
        <v>8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1736</v>
      </c>
      <c r="F14" s="105">
        <f>SUM(F6:F13)</f>
        <v>1431</v>
      </c>
      <c r="G14" s="105">
        <f>SUM(G6:G13)</f>
        <v>4</v>
      </c>
      <c r="H14" s="105">
        <f>SUM(H6:H13)</f>
        <v>1407</v>
      </c>
      <c r="I14" s="105">
        <f>SUM(I6:I13)</f>
        <v>865</v>
      </c>
      <c r="J14" s="105">
        <f>SUM(J6:J13)</f>
        <v>329</v>
      </c>
      <c r="K14" s="105">
        <f>SUM(K6:K13)</f>
        <v>120</v>
      </c>
      <c r="L14" s="101">
        <f>E14-F14</f>
        <v>305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456</v>
      </c>
      <c r="F15" s="92">
        <v>453</v>
      </c>
      <c r="G15" s="92">
        <v>3</v>
      </c>
      <c r="H15" s="92">
        <v>455</v>
      </c>
      <c r="I15" s="92">
        <v>416</v>
      </c>
      <c r="J15" s="92">
        <v>1</v>
      </c>
      <c r="K15" s="91"/>
      <c r="L15" s="101">
        <f>E15-F15</f>
        <v>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553</v>
      </c>
      <c r="F16" s="92">
        <v>419</v>
      </c>
      <c r="G16" s="92">
        <v>4</v>
      </c>
      <c r="H16" s="92">
        <v>513</v>
      </c>
      <c r="I16" s="92">
        <v>63</v>
      </c>
      <c r="J16" s="92">
        <v>40</v>
      </c>
      <c r="K16" s="91">
        <v>1</v>
      </c>
      <c r="L16" s="101">
        <f>E16-F16</f>
        <v>134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7</v>
      </c>
      <c r="F18" s="91">
        <v>7</v>
      </c>
      <c r="G18" s="91"/>
      <c r="H18" s="91">
        <v>6</v>
      </c>
      <c r="I18" s="91">
        <v>6</v>
      </c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600</v>
      </c>
      <c r="F22" s="91">
        <v>465</v>
      </c>
      <c r="G22" s="91">
        <v>4</v>
      </c>
      <c r="H22" s="91">
        <v>558</v>
      </c>
      <c r="I22" s="91">
        <v>69</v>
      </c>
      <c r="J22" s="91">
        <v>42</v>
      </c>
      <c r="K22" s="91">
        <v>1</v>
      </c>
      <c r="L22" s="101">
        <f>E22-F22</f>
        <v>135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228</v>
      </c>
      <c r="F23" s="91">
        <v>213</v>
      </c>
      <c r="G23" s="91"/>
      <c r="H23" s="91">
        <v>221</v>
      </c>
      <c r="I23" s="91">
        <v>197</v>
      </c>
      <c r="J23" s="91">
        <v>7</v>
      </c>
      <c r="K23" s="91"/>
      <c r="L23" s="101">
        <f>E23-F23</f>
        <v>15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1488</v>
      </c>
      <c r="F25" s="91">
        <v>1421</v>
      </c>
      <c r="G25" s="91">
        <v>4</v>
      </c>
      <c r="H25" s="91">
        <v>1447</v>
      </c>
      <c r="I25" s="91">
        <v>1357</v>
      </c>
      <c r="J25" s="91">
        <v>41</v>
      </c>
      <c r="K25" s="91"/>
      <c r="L25" s="101">
        <f>E25-F25</f>
        <v>67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1915</v>
      </c>
      <c r="F26" s="91">
        <v>1373</v>
      </c>
      <c r="G26" s="91">
        <v>19</v>
      </c>
      <c r="H26" s="91">
        <v>1559</v>
      </c>
      <c r="I26" s="91">
        <v>1311</v>
      </c>
      <c r="J26" s="91">
        <v>356</v>
      </c>
      <c r="K26" s="91">
        <v>48</v>
      </c>
      <c r="L26" s="101">
        <f>E26-F26</f>
        <v>542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172</v>
      </c>
      <c r="F27" s="91">
        <v>172</v>
      </c>
      <c r="G27" s="91"/>
      <c r="H27" s="91">
        <v>166</v>
      </c>
      <c r="I27" s="91">
        <v>153</v>
      </c>
      <c r="J27" s="91">
        <v>6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177</v>
      </c>
      <c r="F28" s="91">
        <v>153</v>
      </c>
      <c r="G28" s="91"/>
      <c r="H28" s="91">
        <v>141</v>
      </c>
      <c r="I28" s="91">
        <v>123</v>
      </c>
      <c r="J28" s="91">
        <v>36</v>
      </c>
      <c r="K28" s="91">
        <v>1</v>
      </c>
      <c r="L28" s="101">
        <f>E28-F28</f>
        <v>24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23</v>
      </c>
      <c r="F29" s="91">
        <v>20</v>
      </c>
      <c r="G29" s="91"/>
      <c r="H29" s="91">
        <v>21</v>
      </c>
      <c r="I29" s="91">
        <v>6</v>
      </c>
      <c r="J29" s="91">
        <v>2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/>
      <c r="H30" s="91">
        <v>2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3</v>
      </c>
      <c r="F31" s="91">
        <v>3</v>
      </c>
      <c r="G31" s="91"/>
      <c r="H31" s="91">
        <v>3</v>
      </c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28</v>
      </c>
      <c r="F32" s="91">
        <v>20</v>
      </c>
      <c r="G32" s="91">
        <v>2</v>
      </c>
      <c r="H32" s="91">
        <v>27</v>
      </c>
      <c r="I32" s="91">
        <v>6</v>
      </c>
      <c r="J32" s="91">
        <v>1</v>
      </c>
      <c r="K32" s="91"/>
      <c r="L32" s="101">
        <f>E32-F32</f>
        <v>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146</v>
      </c>
      <c r="F33" s="91">
        <v>140</v>
      </c>
      <c r="G33" s="91">
        <v>3</v>
      </c>
      <c r="H33" s="91">
        <v>142</v>
      </c>
      <c r="I33" s="91">
        <v>79</v>
      </c>
      <c r="J33" s="91">
        <v>4</v>
      </c>
      <c r="K33" s="91"/>
      <c r="L33" s="101">
        <f>E33-F33</f>
        <v>6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8</v>
      </c>
      <c r="F35" s="91">
        <v>8</v>
      </c>
      <c r="G35" s="91"/>
      <c r="H35" s="91">
        <v>8</v>
      </c>
      <c r="I35" s="91">
        <v>3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2681</v>
      </c>
      <c r="F37" s="91">
        <v>2075</v>
      </c>
      <c r="G37" s="91">
        <v>24</v>
      </c>
      <c r="H37" s="91">
        <v>2228</v>
      </c>
      <c r="I37" s="91">
        <v>1726</v>
      </c>
      <c r="J37" s="91">
        <v>453</v>
      </c>
      <c r="K37" s="91">
        <v>49</v>
      </c>
      <c r="L37" s="101">
        <f>E37-F37</f>
        <v>606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1359</v>
      </c>
      <c r="F38" s="91">
        <v>1302</v>
      </c>
      <c r="G38" s="91"/>
      <c r="H38" s="91">
        <v>1242</v>
      </c>
      <c r="I38" s="91" t="s">
        <v>183</v>
      </c>
      <c r="J38" s="91">
        <v>117</v>
      </c>
      <c r="K38" s="91"/>
      <c r="L38" s="101">
        <f>E38-F38</f>
        <v>57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8</v>
      </c>
      <c r="F39" s="91">
        <v>7</v>
      </c>
      <c r="G39" s="91"/>
      <c r="H39" s="91">
        <v>7</v>
      </c>
      <c r="I39" s="91" t="s">
        <v>183</v>
      </c>
      <c r="J39" s="91">
        <v>1</v>
      </c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26</v>
      </c>
      <c r="F40" s="91">
        <v>26</v>
      </c>
      <c r="G40" s="91"/>
      <c r="H40" s="91">
        <v>24</v>
      </c>
      <c r="I40" s="91">
        <v>18</v>
      </c>
      <c r="J40" s="91">
        <v>2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1385</v>
      </c>
      <c r="F41" s="91">
        <f aca="true" t="shared" si="0" ref="F41:K41">F38+F40</f>
        <v>1328</v>
      </c>
      <c r="G41" s="91">
        <f t="shared" si="0"/>
        <v>0</v>
      </c>
      <c r="H41" s="91">
        <f t="shared" si="0"/>
        <v>1266</v>
      </c>
      <c r="I41" s="91">
        <f>I40</f>
        <v>18</v>
      </c>
      <c r="J41" s="91">
        <f t="shared" si="0"/>
        <v>119</v>
      </c>
      <c r="K41" s="91">
        <f t="shared" si="0"/>
        <v>0</v>
      </c>
      <c r="L41" s="101">
        <f>E41-F41</f>
        <v>57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6402</v>
      </c>
      <c r="F42" s="91">
        <f aca="true" t="shared" si="1" ref="F42:K42">F14+F22+F37+F41</f>
        <v>5299</v>
      </c>
      <c r="G42" s="91">
        <f t="shared" si="1"/>
        <v>32</v>
      </c>
      <c r="H42" s="91">
        <f t="shared" si="1"/>
        <v>5459</v>
      </c>
      <c r="I42" s="91">
        <f t="shared" si="1"/>
        <v>2678</v>
      </c>
      <c r="J42" s="91">
        <f t="shared" si="1"/>
        <v>943</v>
      </c>
      <c r="K42" s="91">
        <f t="shared" si="1"/>
        <v>170</v>
      </c>
      <c r="L42" s="101">
        <f>E42-F42</f>
        <v>1103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&amp;LF7C3A9E1&amp;CФорма № 1-мзс, Підрозділ: Новоград-Волинський міськрайонний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295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66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76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30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4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6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409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9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85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18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658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112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10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7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2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127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17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9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5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&amp;LF7C3A9E1&amp;CФорма № 1-мзс, Підрозділ: Новоград-Волинський міськрайонний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354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264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4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4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4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458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19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19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397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594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1603022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9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470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1820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861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29501197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274287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617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2375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28253370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690531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11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1205</v>
      </c>
      <c r="F58" s="96">
        <v>150</v>
      </c>
      <c r="G58" s="96">
        <v>45</v>
      </c>
      <c r="H58" s="96">
        <v>5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500</v>
      </c>
      <c r="F59" s="96">
        <v>55</v>
      </c>
      <c r="G59" s="96">
        <v>3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1274</v>
      </c>
      <c r="F60" s="96">
        <v>901</v>
      </c>
      <c r="G60" s="96">
        <v>46</v>
      </c>
      <c r="H60" s="96">
        <v>4</v>
      </c>
      <c r="I60" s="96">
        <v>3</v>
      </c>
    </row>
    <row r="61" spans="1:9" ht="13.5" customHeight="1">
      <c r="A61" s="178" t="s">
        <v>118</v>
      </c>
      <c r="B61" s="178"/>
      <c r="C61" s="178"/>
      <c r="D61" s="178"/>
      <c r="E61" s="96">
        <v>1254</v>
      </c>
      <c r="F61" s="96">
        <v>12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&amp;LF7C3A9E1&amp;CФорма № 1-мзс, Підрозділ: Новоград-Волинський міськрайонний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0.18027571580063625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0.364741641337386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0.023809523809523808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0.10816777041942605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1.0301943762974146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606.5555555555555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711.3333333333334</v>
      </c>
    </row>
    <row r="11" spans="1:4" ht="16.5" customHeight="1">
      <c r="A11" s="189" t="s">
        <v>68</v>
      </c>
      <c r="B11" s="191"/>
      <c r="C11" s="14">
        <v>9</v>
      </c>
      <c r="D11" s="94">
        <v>62</v>
      </c>
    </row>
    <row r="12" spans="1:4" ht="16.5" customHeight="1">
      <c r="A12" s="294" t="s">
        <v>113</v>
      </c>
      <c r="B12" s="294"/>
      <c r="C12" s="14">
        <v>10</v>
      </c>
      <c r="D12" s="94">
        <v>51</v>
      </c>
    </row>
    <row r="13" spans="1:4" ht="16.5" customHeight="1">
      <c r="A13" s="294" t="s">
        <v>33</v>
      </c>
      <c r="B13" s="294"/>
      <c r="C13" s="14">
        <v>11</v>
      </c>
      <c r="D13" s="94">
        <v>40</v>
      </c>
    </row>
    <row r="14" spans="1:4" ht="16.5" customHeight="1">
      <c r="A14" s="294" t="s">
        <v>114</v>
      </c>
      <c r="B14" s="294"/>
      <c r="C14" s="14">
        <v>12</v>
      </c>
      <c r="D14" s="94">
        <v>97</v>
      </c>
    </row>
    <row r="15" spans="1:4" ht="16.5" customHeight="1">
      <c r="A15" s="294" t="s">
        <v>118</v>
      </c>
      <c r="B15" s="294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&amp;LF7C3A9E1&amp;CФорма № 1-мзс, Підрозділ: Новоград-Волинський міськрайонний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2017-03-20T11:40:40Z</cp:lastPrinted>
  <dcterms:created xsi:type="dcterms:W3CDTF">2004-04-20T14:33:35Z</dcterms:created>
  <dcterms:modified xsi:type="dcterms:W3CDTF">2018-02-02T12:07:06Z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F7C3A9E1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