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<sst xmlns="http://schemas.openxmlformats.org/spreadsheetml/2006/main" count="317" uniqueCount="256">
  <si>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</si>
  <si>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</si>
  <si>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</si>
  <si>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</si>
  <si>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</si>
  <si>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</si>
  <si>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</si>
  <si>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</si>
  <si>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</si>
  <si>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</si>
  <si>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</si>
  <si>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</si>
  <si>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</si>
  <si>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</si>
  <si>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</si>
  <si>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</si>
  <si>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</si>
  <si>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</si>
  <si>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</si>
  <si>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</si>
  <si>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</si>
  <si>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</si>
  <si>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</si>
  <si>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</si>
  <si>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</si>
  <si>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</si>
  <si>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</si>
  <si>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</si>
  <si>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</si>
  <si>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</si>
  <si>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</si>
  <si>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</si>
  <si>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</si>
  <si>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</si>
  <si>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</si>
  <si>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</si>
  <si>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</si>
  <si>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</si>
  <si>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</si>
  <si>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</si>
  <si>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</si>
  <si>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</si>
  <si>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</si>
  <si>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</si>
  <si>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</si>
  <si>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</si>
  <si>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</si>
  <si>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</si>
  <si>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</si>
  <si>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</si>
  <si>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</si>
  <si>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</si>
  <si>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</si>
  <si>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</si>
  <si>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</si>
  <si>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</si>
  <si>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</si>
  <si>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</si>
  <si>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</si>
  <si>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</si>
  <si>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</si>
  <si>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</si>
  <si>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</si>
  <si>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</si>
  <si>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</si>
  <si>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</si>
  <si>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</si>
  <si>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</si>
  <si>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</si>
  <si>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</si>
  <si>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</si>
  <si>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</si>
  <si>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</si>
  <si>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</si>
  <si>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</si>
  <si>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</si>
  <si>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</si>
  <si>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</si>
  <si>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</si>
  <si>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</si>
  <si>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</si>
  <si>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</si>
  <si>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</si>
  <si>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</si>
  <si>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</si>
  <si>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</si>
  <si>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</si>
  <si>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</si>
  <si>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</si>
  <si>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</si>
  <si>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</si>
  <si>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</si>
  <si>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</si>
  <si>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</si>
  <si>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</si>
  <si>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</si>
  <si>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</si>
  <si>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</si>
  <si>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</si>
  <si>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</si>
  <si>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</si>
  <si>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</si>
  <si>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</si>
  <si>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</si>
  <si>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</si>
  <si>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</si>
  <si>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</si>
  <si>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</si>
  <si>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</si>
  <si>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</si>
  <si>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</si>
  <si>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</si>
  <si>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</si>
  <si>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</si>
  <si>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</si>
  <si>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</si>
  <si>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</si>
  <si>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</si>
  <si>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</si>
  <si>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</si>
  <si>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</si>
  <si>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</si>
  <si>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</si>
  <si>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</si>
  <si>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</si>
  <si>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</si>
  <si>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</si>
  <si>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</si>
  <si>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</si>
  <si>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</si>
  <si>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</si>
  <si>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</si>
  <si>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</si>
  <si>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</si>
  <si>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</si>
  <si>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</si>
  <si>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</si>
  <si>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</si>
  <si>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</si>
  <si>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</si>
  <si>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</si>
  <si>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</si>
  <si>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</si>
  <si>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</si>
  <si>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</si>
  <si>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</si>
  <si>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</si>
  <si>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</si>
  <si>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</si>
  <si>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</si>
  <si>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</si>
  <si>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</si>
  <si>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</si>
  <si>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</si>
  <si>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</si>
  <si>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</si>
  <si>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</si>
  <si>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</si>
  <si>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</si>
  <si>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</si>
  <si>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</si>
  <si>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</si>
  <si>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</si>
  <si>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</si>
  <si>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</si>
  <si>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</si>
  <si>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</si>
  <si>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</si>
  <si>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</si>
  <si>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</si>
  <si>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</si>
  <si>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</si>
  <si>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</si>
  <si>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</si>
  <si>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</si>
  <si>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</si>
  <si>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</si>
  <si>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</si>
  <si>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</si>
  <si>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</si>
  <si>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</si>
  <si>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</si>
  <si>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</si>
  <si>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</si>
  <si>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</si>
  <si>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</si>
  <si>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</si>
  <si>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</si>
  <si>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</si>
  <si>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</si>
  <si>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</si>
  <si>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</si>
  <si>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</si>
  <si>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</si>
  <si>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</si>
  <si>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</si>
  <si>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</si>
  <si>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</si>
  <si>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</si>
  <si>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</si>
  <si>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</si>
  <si>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</si>
  <si>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</si>
  <si>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</si>
  <si>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</si>
  <si>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</si>
  <si>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</si>
  <si>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</si>
  <si>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</si>
  <si>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</si>
  <si>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</si>
  <si>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</si>
  <si>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</si>
  <si>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</si>
  <si>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</si>
  <si>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</si>
  <si>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</si>
  <si>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</si>
  <si>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</si>
  <si>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</si>
  <si>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</si>
  <si>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</si>
  <si>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</si>
  <si>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</si>
  <si>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</si>
  <si>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</si>
  <si>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</si>
  <si>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</si>
  <si>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</si>
  <si>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</si>
  <si>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</si>
  <si>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</si>
  <si>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</si>
  <si>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</si>
  <si>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</si>
  <si>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</si>
  <si>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</si>
  <si>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</si>
  <si>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</si>
  <si>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</si>
  <si>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</si>
  <si>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</si>
  <si>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</si>
  <si>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</si>
  <si>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</si>
  <si>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М.Г. Сусловець</t>
  </si>
  <si>
    <t>Н.В. Суша</t>
  </si>
  <si>
    <t>(04141)2-15-66</t>
  </si>
  <si>
    <t>(04141)2-14-01</t>
  </si>
  <si>
    <t>inbox@nv.zt.cour.gov.ua</t>
  </si>
  <si>
    <t>6 липня 2016 року</t>
  </si>
  <si>
    <t>перше півріччя 2016 року</t>
  </si>
  <si>
    <t>Новоград-Волинський міськрайонний суд Житомирської області</t>
  </si>
  <si>
    <t>11700. Житомирська область</t>
  </si>
  <si>
    <t>м. Новоград-Волинський</t>
  </si>
  <si>
    <t>вул. Івана Франка. 31</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</si>
</sst>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58</v>
      </c>
      <c r="F10" s="113">
        <v>48</v>
      </c>
      <c r="G10" s="113">
        <v>46</v>
      </c>
      <c r="H10" s="113">
        <v>14</v>
      </c>
      <c r="I10" s="113">
        <v>2</v>
      </c>
      <c r="J10" s="113">
        <v>3</v>
      </c>
      <c r="K10" s="113">
        <v>27</v>
      </c>
      <c r="L10" s="113"/>
      <c r="M10" s="117">
        <v>12</v>
      </c>
      <c r="N10" s="98">
        <v>1</v>
      </c>
      <c r="O10" s="120">
        <f>E10-F10</f>
        <v>10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7</v>
      </c>
      <c r="F15" s="113">
        <v>7</v>
      </c>
      <c r="G15" s="113">
        <v>6</v>
      </c>
      <c r="H15" s="113"/>
      <c r="I15" s="113"/>
      <c r="J15" s="113"/>
      <c r="K15" s="113">
        <v>6</v>
      </c>
      <c r="L15" s="113"/>
      <c r="M15" s="113">
        <v>1</v>
      </c>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7</v>
      </c>
      <c r="F21" s="113">
        <v>7</v>
      </c>
      <c r="G21" s="113">
        <v>6</v>
      </c>
      <c r="H21" s="113"/>
      <c r="I21" s="113"/>
      <c r="J21" s="113"/>
      <c r="K21" s="113">
        <v>6</v>
      </c>
      <c r="L21" s="113"/>
      <c r="M21" s="113">
        <v>1</v>
      </c>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65</v>
      </c>
      <c r="F23" s="113">
        <f>F10+F12+F15+F22</f>
        <v>55</v>
      </c>
      <c r="G23" s="113">
        <f>G10+G12+G15+G22</f>
        <v>52</v>
      </c>
      <c r="H23" s="113">
        <f>H10+H15</f>
        <v>14</v>
      </c>
      <c r="I23" s="113">
        <f>I10+I15</f>
        <v>2</v>
      </c>
      <c r="J23" s="113">
        <f>J10+J12+J15</f>
        <v>3</v>
      </c>
      <c r="K23" s="113">
        <f>K10+K12+K15</f>
        <v>33</v>
      </c>
      <c r="L23" s="113">
        <f>L10+L12+L15+L22</f>
        <v>0</v>
      </c>
      <c r="M23" s="119">
        <f>M10+M12+M15+M22</f>
        <v>13</v>
      </c>
      <c r="N23" s="119">
        <f>N10</f>
        <v>1</v>
      </c>
      <c r="O23" s="120">
        <f t="shared" si="0"/>
        <v>10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38</v>
      </c>
      <c r="G31" s="121">
        <v>28</v>
      </c>
      <c r="H31" s="121">
        <v>32</v>
      </c>
      <c r="I31" s="121">
        <v>28</v>
      </c>
      <c r="J31" s="121">
        <v>20</v>
      </c>
      <c r="K31" s="121"/>
      <c r="L31" s="121">
        <v>1</v>
      </c>
      <c r="M31" s="121">
        <v>7</v>
      </c>
      <c r="N31" s="121">
        <v>6</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&amp;LBE899C1D&amp;CФорма № 2-А, Підрозділ: Новоград-Волинський міськрайонний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v>
      </c>
      <c r="D9" s="98">
        <v>1</v>
      </c>
      <c r="E9" s="98">
        <v>4</v>
      </c>
      <c r="F9" s="98">
        <v>3</v>
      </c>
      <c r="G9" s="98"/>
      <c r="H9" s="98">
        <v>1</v>
      </c>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v>
      </c>
      <c r="D10" s="98">
        <v>1</v>
      </c>
      <c r="E10" s="98">
        <v>4</v>
      </c>
      <c r="F10" s="98">
        <v>3</v>
      </c>
      <c r="G10" s="98"/>
      <c r="H10" s="98">
        <v>1</v>
      </c>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3</v>
      </c>
      <c r="E12" s="98">
        <v>3</v>
      </c>
      <c r="F12" s="98">
        <v>3</v>
      </c>
      <c r="G12" s="98">
        <v>2</v>
      </c>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3</v>
      </c>
      <c r="E24" s="98">
        <v>3</v>
      </c>
      <c r="F24" s="98">
        <v>3</v>
      </c>
      <c r="G24" s="98">
        <v>2</v>
      </c>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3</v>
      </c>
      <c r="E25" s="98">
        <v>3</v>
      </c>
      <c r="F25" s="98">
        <v>3</v>
      </c>
      <c r="G25" s="98">
        <v>2</v>
      </c>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c r="F49" s="98"/>
      <c r="G49" s="98"/>
      <c r="H49" s="98"/>
      <c r="I49" s="98"/>
      <c r="J49" s="98"/>
      <c r="K49" s="116">
        <v>1</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v>1</v>
      </c>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v>1</v>
      </c>
      <c r="E75" s="98">
        <v>1</v>
      </c>
      <c r="F75" s="98">
        <v>1</v>
      </c>
      <c r="G75" s="98"/>
      <c r="H75" s="98"/>
      <c r="I75" s="98"/>
      <c r="J75" s="98"/>
      <c r="K75" s="116"/>
      <c r="L75" s="98"/>
      <c r="M75" s="172"/>
      <c r="N75" s="173"/>
      <c r="O75" s="172"/>
      <c r="P75" s="60"/>
    </row>
    <row r="76" spans="1:16" s="4" customFormat="1" ht="42" customHeight="1">
      <c r="A76" s="46">
        <v>69</v>
      </c>
      <c r="B76" s="130" t="s">
        <v>227</v>
      </c>
      <c r="C76" s="112"/>
      <c r="D76" s="98">
        <v>1</v>
      </c>
      <c r="E76" s="98">
        <v>1</v>
      </c>
      <c r="F76" s="98">
        <v>1</v>
      </c>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4</v>
      </c>
      <c r="D88" s="98">
        <v>20</v>
      </c>
      <c r="E88" s="98">
        <v>21</v>
      </c>
      <c r="F88" s="98">
        <v>19</v>
      </c>
      <c r="G88" s="98">
        <v>17</v>
      </c>
      <c r="H88" s="98">
        <v>2</v>
      </c>
      <c r="I88" s="98"/>
      <c r="J88" s="98"/>
      <c r="K88" s="116">
        <v>3</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v>
      </c>
      <c r="D90" s="98">
        <v>15</v>
      </c>
      <c r="E90" s="98">
        <v>13</v>
      </c>
      <c r="F90" s="98">
        <v>13</v>
      </c>
      <c r="G90" s="98">
        <v>11</v>
      </c>
      <c r="H90" s="98"/>
      <c r="I90" s="98"/>
      <c r="J90" s="98"/>
      <c r="K90" s="116">
        <v>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14</v>
      </c>
      <c r="E94" s="98">
        <v>12</v>
      </c>
      <c r="F94" s="98">
        <v>12</v>
      </c>
      <c r="G94" s="98">
        <v>10</v>
      </c>
      <c r="H94" s="98"/>
      <c r="I94" s="98"/>
      <c r="J94" s="98"/>
      <c r="K94" s="116">
        <v>2</v>
      </c>
      <c r="L94" s="98"/>
      <c r="M94" s="172"/>
      <c r="N94" s="173"/>
      <c r="O94" s="172"/>
      <c r="P94" s="60"/>
    </row>
    <row r="95" spans="1:16" s="4" customFormat="1" ht="25.5" customHeight="1">
      <c r="A95" s="44">
        <v>88</v>
      </c>
      <c r="B95" s="129" t="s">
        <v>68</v>
      </c>
      <c r="C95" s="112">
        <v>2</v>
      </c>
      <c r="D95" s="98">
        <v>4</v>
      </c>
      <c r="E95" s="98">
        <v>6</v>
      </c>
      <c r="F95" s="98">
        <v>4</v>
      </c>
      <c r="G95" s="98">
        <v>4</v>
      </c>
      <c r="H95" s="98">
        <v>2</v>
      </c>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v>2</v>
      </c>
      <c r="E97" s="98">
        <v>3</v>
      </c>
      <c r="F97" s="98">
        <v>3</v>
      </c>
      <c r="G97" s="98">
        <v>3</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v>1</v>
      </c>
      <c r="D99" s="98"/>
      <c r="E99" s="98">
        <v>1</v>
      </c>
      <c r="F99" s="98">
        <v>1</v>
      </c>
      <c r="G99" s="98">
        <v>1</v>
      </c>
      <c r="H99" s="98"/>
      <c r="I99" s="98"/>
      <c r="J99" s="98"/>
      <c r="K99" s="116"/>
      <c r="L99" s="98"/>
      <c r="M99" s="172"/>
      <c r="N99" s="173"/>
      <c r="O99" s="172"/>
      <c r="P99" s="61"/>
    </row>
    <row r="100" spans="1:16" s="4" customFormat="1" ht="25.5" customHeight="1">
      <c r="A100" s="46">
        <v>93</v>
      </c>
      <c r="B100" s="129" t="s">
        <v>229</v>
      </c>
      <c r="C100" s="112">
        <v>1</v>
      </c>
      <c r="D100" s="98">
        <v>1</v>
      </c>
      <c r="E100" s="98">
        <v>2</v>
      </c>
      <c r="F100" s="98">
        <v>2</v>
      </c>
      <c r="G100" s="98">
        <v>2</v>
      </c>
      <c r="H100" s="98"/>
      <c r="I100" s="98"/>
      <c r="J100" s="98"/>
      <c r="K100" s="116"/>
      <c r="L100" s="98"/>
      <c r="M100" s="172"/>
      <c r="N100" s="173"/>
      <c r="O100" s="172"/>
      <c r="P100" s="61"/>
    </row>
    <row r="101" spans="1:16" s="4" customFormat="1" ht="18.75" customHeight="1">
      <c r="A101" s="44">
        <v>94</v>
      </c>
      <c r="B101" s="130" t="s">
        <v>198</v>
      </c>
      <c r="C101" s="112">
        <v>1</v>
      </c>
      <c r="D101" s="98"/>
      <c r="E101" s="98">
        <v>1</v>
      </c>
      <c r="F101" s="98">
        <v>1</v>
      </c>
      <c r="G101" s="98">
        <v>1</v>
      </c>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v>1</v>
      </c>
      <c r="E103" s="98">
        <v>2</v>
      </c>
      <c r="F103" s="98">
        <v>2</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v>1</v>
      </c>
      <c r="E108" s="98">
        <v>2</v>
      </c>
      <c r="F108" s="98">
        <v>2</v>
      </c>
      <c r="G108" s="98">
        <v>1</v>
      </c>
      <c r="H108" s="98"/>
      <c r="I108" s="98"/>
      <c r="J108" s="98"/>
      <c r="K108" s="116"/>
      <c r="L108" s="98"/>
      <c r="M108" s="172"/>
      <c r="N108" s="173"/>
      <c r="O108" s="172"/>
      <c r="P108" s="61"/>
    </row>
    <row r="109" spans="1:15" s="101" customFormat="1" ht="28.5" customHeight="1">
      <c r="A109" s="44">
        <v>102</v>
      </c>
      <c r="B109" s="131" t="s">
        <v>78</v>
      </c>
      <c r="C109" s="112"/>
      <c r="D109" s="98">
        <v>1</v>
      </c>
      <c r="E109" s="98">
        <v>1</v>
      </c>
      <c r="F109" s="98"/>
      <c r="G109" s="98"/>
      <c r="H109" s="98"/>
      <c r="I109" s="98"/>
      <c r="J109" s="98">
        <v>1</v>
      </c>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1</v>
      </c>
      <c r="E112" s="98">
        <v>1</v>
      </c>
      <c r="F112" s="98"/>
      <c r="G112" s="98"/>
      <c r="H112" s="98"/>
      <c r="I112" s="98"/>
      <c r="J112" s="98">
        <v>1</v>
      </c>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10</v>
      </c>
      <c r="D114" s="112">
        <f aca="true" t="shared" si="0" ref="D114:O114">SUM(D8,D9,D12,D29,D30,D43,D49,D52,D79,D88,D103,D109,D113)</f>
        <v>28</v>
      </c>
      <c r="E114" s="112">
        <f t="shared" si="0"/>
        <v>32</v>
      </c>
      <c r="F114" s="112">
        <f t="shared" si="0"/>
        <v>28</v>
      </c>
      <c r="G114" s="112">
        <f t="shared" si="0"/>
        <v>20</v>
      </c>
      <c r="H114" s="112">
        <f t="shared" si="0"/>
        <v>3</v>
      </c>
      <c r="I114" s="112">
        <f t="shared" si="0"/>
        <v>0</v>
      </c>
      <c r="J114" s="112">
        <f t="shared" si="0"/>
        <v>1</v>
      </c>
      <c r="K114" s="112">
        <f t="shared" si="0"/>
        <v>6</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&amp;LBE899C1D&amp;CФорма № 2-А, Підрозділ: Новоград-Волинський міськрайонний суд Житомирської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&amp;LBE899C1D&amp;CФорма № 2-А, Підрозділ: Новоград-Волинський міськрайонний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3</v>
      </c>
      <c r="L15" s="33"/>
      <c r="M15" s="23"/>
      <c r="N15" s="20"/>
      <c r="O15" s="20"/>
      <c r="P15" s="20"/>
    </row>
    <row r="16" spans="1:16" s="10" customFormat="1" ht="20.25" customHeight="1">
      <c r="A16" s="2">
        <v>12</v>
      </c>
      <c r="B16" s="288"/>
      <c r="C16" s="263" t="s">
        <v>130</v>
      </c>
      <c r="D16" s="264"/>
      <c r="E16" s="264"/>
      <c r="F16" s="264"/>
      <c r="G16" s="264"/>
      <c r="H16" s="264"/>
      <c r="I16" s="264"/>
      <c r="J16" s="265"/>
      <c r="K16" s="125">
        <v>6</v>
      </c>
      <c r="L16" s="33"/>
      <c r="M16" s="23"/>
      <c r="N16" s="20"/>
      <c r="O16" s="20"/>
      <c r="P16" s="20"/>
    </row>
    <row r="17" spans="1:16" s="10" customFormat="1" ht="22.5" customHeight="1">
      <c r="A17" s="2">
        <v>13</v>
      </c>
      <c r="B17" s="288"/>
      <c r="C17" s="304" t="s">
        <v>146</v>
      </c>
      <c r="D17" s="305"/>
      <c r="E17" s="305"/>
      <c r="F17" s="305"/>
      <c r="G17" s="305"/>
      <c r="H17" s="305"/>
      <c r="I17" s="305"/>
      <c r="J17" s="306"/>
      <c r="K17" s="125">
        <v>21</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11</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&amp;LBE899C1D&amp;CФорма № 2-А, Підрозділ: Новоград-Волинський міськрайонний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&amp;LBE899C1D&amp;C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2015-12-10T14:23:53Z</cp:lastPrinted>
  <dcterms:created xsi:type="dcterms:W3CDTF">2015-09-09T11:49:13Z</dcterms:created>
  <dcterms:modified xsi:type="dcterms:W3CDTF">2016-07-12T10:01:52Z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BE899C1D</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